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9" i="1" l="1"/>
  <c r="G47" i="1" l="1"/>
  <c r="G48" i="1"/>
  <c r="G31" i="1"/>
  <c r="G35" i="1"/>
  <c r="G34" i="1"/>
  <c r="G33" i="1"/>
  <c r="G36" i="1"/>
  <c r="G37" i="1"/>
  <c r="G38" i="1"/>
  <c r="G39" i="1"/>
  <c r="G41" i="1"/>
  <c r="G43" i="1"/>
  <c r="G44" i="1"/>
  <c r="G45" i="1"/>
  <c r="G46" i="1"/>
  <c r="G32" i="1"/>
  <c r="H22" i="1" l="1"/>
  <c r="H21" i="1" l="1"/>
  <c r="H23" i="1" l="1"/>
  <c r="H25" i="1" s="1"/>
</calcChain>
</file>

<file path=xl/sharedStrings.xml><?xml version="1.0" encoding="utf-8"?>
<sst xmlns="http://schemas.openxmlformats.org/spreadsheetml/2006/main" count="194" uniqueCount="116">
  <si>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</si>
  <si>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</si>
  <si>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</si>
  <si>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</si>
  <si>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</si>
  <si>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</si>
  <si>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</si>
  <si>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</si>
  <si>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</si>
  <si>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</si>
  <si>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</si>
  <si>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</si>
  <si>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</si>
  <si>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</si>
  <si>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</si>
  <si>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</si>
  <si>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</si>
  <si>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</si>
  <si>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</si>
  <si>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</si>
  <si>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</si>
  <si>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</si>
  <si>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</si>
  <si>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Обслуживание прибора учёта отопления, мес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</si>
  <si>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Лесная, д.11</t>
  </si>
  <si>
    <t>1.4. Площадь жилых помещений-  1295,6  кв.м.</t>
  </si>
  <si>
    <t>1.5.МКД- 3 этажа, 3 подъезда</t>
  </si>
  <si>
    <t>1.6. Количество квартир: 27</t>
  </si>
  <si>
    <t>1.7. Степень износа: - 31%</t>
  </si>
  <si>
    <t>1.8. Кадастровый номер 66:11:1801004:1137</t>
  </si>
  <si>
    <t>1.9. Год постройки: 1986</t>
  </si>
  <si>
    <t>п.Пионерский ул.Лесная,11</t>
  </si>
  <si>
    <t>обслуживание прибора учета отопления</t>
  </si>
  <si>
    <t>1узел</t>
  </si>
  <si>
    <t>31.01.2021г.</t>
  </si>
  <si>
    <t>28.02.2021Г.</t>
  </si>
  <si>
    <t>31.03.2021г.</t>
  </si>
  <si>
    <t>30.04.2021г.</t>
  </si>
  <si>
    <t>31.05.2021г.</t>
  </si>
  <si>
    <t>30.06.2021г.</t>
  </si>
  <si>
    <t>31.07.2021г.</t>
  </si>
  <si>
    <t>31.08.2021г.</t>
  </si>
  <si>
    <t>30.09.2021г.</t>
  </si>
  <si>
    <t>31.10.2021г.</t>
  </si>
  <si>
    <t>30.11.2021г.</t>
  </si>
  <si>
    <t>31.12.2021г.</t>
  </si>
  <si>
    <t xml:space="preserve">индивид уальные испытания  аэрационных проемов  кухни </t>
  </si>
  <si>
    <t xml:space="preserve">индивид уальные испытания  аэрационных проемов   ванн </t>
  </si>
  <si>
    <t>5шт.</t>
  </si>
  <si>
    <t>15.10.2021г.</t>
  </si>
  <si>
    <t>техническое  обслуживание ВДГО</t>
  </si>
  <si>
    <t>81м.</t>
  </si>
  <si>
    <t>09.12.2021г.</t>
  </si>
  <si>
    <t xml:space="preserve">уборка снега с шиферной крыши </t>
  </si>
  <si>
    <t>1 час</t>
  </si>
  <si>
    <t>27.01.2021г.</t>
  </si>
  <si>
    <t>поверка узла учета отопления</t>
  </si>
  <si>
    <t>2шт.</t>
  </si>
  <si>
    <t>28.02.2021г.</t>
  </si>
  <si>
    <t xml:space="preserve">п.Пионерский ул.Лесная,11 </t>
  </si>
  <si>
    <t>чистка канализационного выпуска в  первом подъезде</t>
  </si>
  <si>
    <t>10п.м.</t>
  </si>
  <si>
    <t>3..03.2021г.</t>
  </si>
  <si>
    <t>на замену канализации кв.№21</t>
  </si>
  <si>
    <t>3 п.м.</t>
  </si>
  <si>
    <t>21 .05.2021г.</t>
  </si>
  <si>
    <t>на замену канализации кв.№2</t>
  </si>
  <si>
    <t>4843.63</t>
  </si>
  <si>
    <t>3п.м.</t>
  </si>
  <si>
    <t>15.07.2021г.</t>
  </si>
  <si>
    <t>обследование электроэнергии в МКД</t>
  </si>
  <si>
    <t>14 шт.</t>
  </si>
  <si>
    <t>10.06.2021г.</t>
  </si>
  <si>
    <t>на замену  автомата в подвале МКД</t>
  </si>
  <si>
    <t>1шт.</t>
  </si>
  <si>
    <t>19.08.2021г.</t>
  </si>
  <si>
    <t>чистка вентиляционных каналов</t>
  </si>
  <si>
    <t>9,5 п.м.</t>
  </si>
  <si>
    <t>13.07.2021г.</t>
  </si>
  <si>
    <t>косметический ремонт подъезда № 1</t>
  </si>
  <si>
    <t>1 подъезд</t>
  </si>
  <si>
    <t>п.Пионерский  ул.Лесная,11</t>
  </si>
  <si>
    <t>косметический ремонт подъезда № 2</t>
  </si>
  <si>
    <t>косметический ремонт подъеда №3</t>
  </si>
  <si>
    <t>установка энергосберегающего светильника с датчиком на движение</t>
  </si>
  <si>
    <t>06.10.2021г.</t>
  </si>
  <si>
    <t>10 п.м.</t>
  </si>
  <si>
    <t>30.07,2021г.</t>
  </si>
  <si>
    <t>изготовление и установка скамеек у подъездов МКД</t>
  </si>
  <si>
    <t>30п.м.</t>
  </si>
  <si>
    <t>13.10.2021г.</t>
  </si>
  <si>
    <t>замена светодиодного светильника  с датчиком на движение</t>
  </si>
  <si>
    <t>18 .11.2021г.</t>
  </si>
  <si>
    <t>установка   светодиодного светильника с датчиком на движение</t>
  </si>
  <si>
    <t>2096.19</t>
  </si>
  <si>
    <t>Специалист по МКД:</t>
  </si>
  <si>
    <t>И.В. Дубских</t>
  </si>
  <si>
    <t>1.1. Отчётный период : 2022год.</t>
  </si>
  <si>
    <t>Предыдущий остаток на 01.01.2022г, (руб)</t>
  </si>
  <si>
    <t>Остаток денежных средств на 01.01.2023г., (руб)</t>
  </si>
  <si>
    <t>2022г.</t>
  </si>
  <si>
    <t>уборка снега с шиферной крыши  МКД</t>
  </si>
  <si>
    <t>уборка наледи и сосулек с шиферной крышиснега с шиферной крыши</t>
  </si>
  <si>
    <t>крепление табличек  на фасаде МКД</t>
  </si>
  <si>
    <t>Управление МКД 1 полугодие</t>
  </si>
  <si>
    <t>тариф</t>
  </si>
  <si>
    <t>Управление МКД 2 полугодие</t>
  </si>
  <si>
    <t>Замена запорной арматуры на системе отопления, шт</t>
  </si>
  <si>
    <t>Замена крана шарового на узле учета отопления, шт</t>
  </si>
  <si>
    <t>Скашивание травы на придомовой территории</t>
  </si>
  <si>
    <t>Замена автомата в третьем  подъезде в подвале МКД, шт</t>
  </si>
  <si>
    <t>Израсходовано денежных средств за 2022год (руб)</t>
  </si>
  <si>
    <t>Ремонт и поверка расходомера узла учета отопления, шт</t>
  </si>
  <si>
    <t>Поверка узла учета отопления (расходомер)</t>
  </si>
  <si>
    <t>Чистка шиферной крыши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</si>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</sst>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6" fillId="0" borderId="5" xfId="0" applyFont="1" applyFill="1" applyBorder="1"/>
    <xf numFmtId="0" fontId="7" fillId="0" borderId="6" xfId="0" applyFont="1" applyFill="1" applyBorder="1"/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6" fillId="0" borderId="5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5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H23" sqref="H23:I23"/>
    </sheetView>
  </sheetViews>
  <sheetFormatPr defaultRowHeight="15" x14ac:dyDescent="0.25"/>
  <cols>
    <col min="1" max="1" width="9.140625" customWidth="1"/>
    <col min="2" max="2" width="39.5703125" customWidth="1"/>
    <col min="3" max="3" width="7.5703125" customWidth="1"/>
    <col min="4" max="4" width="5.140625" hidden="1" customWidth="1"/>
    <col min="5" max="5" width="9.85546875" customWidth="1"/>
    <col min="6" max="6" width="5.28515625" hidden="1" customWidth="1"/>
    <col min="7" max="7" width="7.42578125" customWidth="1"/>
    <col min="8" max="8" width="2.140625" customWidth="1"/>
    <col min="9" max="9" width="9.2851562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6"/>
      <c r="B4" s="26"/>
      <c r="C4" s="26"/>
      <c r="D4" s="26"/>
      <c r="E4" s="26"/>
      <c r="F4" s="26"/>
      <c r="G4" s="26"/>
      <c r="H4" s="26"/>
      <c r="I4" s="26"/>
    </row>
    <row r="6" spans="1:9" x14ac:dyDescent="0.25">
      <c r="A6" s="27" t="s">
        <v>1</v>
      </c>
      <c r="B6" s="28"/>
      <c r="C6" s="28"/>
      <c r="D6" s="28"/>
      <c r="E6" s="28"/>
      <c r="F6" s="28"/>
      <c r="G6" s="28"/>
      <c r="H6" s="28"/>
      <c r="I6" s="28"/>
    </row>
    <row r="7" spans="1:9" s="6" customFormat="1" x14ac:dyDescent="0.25">
      <c r="A7" t="s">
        <v>97</v>
      </c>
    </row>
    <row r="8" spans="1:9" s="6" customFormat="1" x14ac:dyDescent="0.25">
      <c r="A8" s="6" t="s">
        <v>21</v>
      </c>
    </row>
    <row r="9" spans="1:9" s="6" customFormat="1" x14ac:dyDescent="0.25">
      <c r="A9" s="6" t="s">
        <v>22</v>
      </c>
    </row>
    <row r="10" spans="1:9" s="6" customFormat="1" x14ac:dyDescent="0.25">
      <c r="A10" t="s">
        <v>25</v>
      </c>
    </row>
    <row r="11" spans="1:9" s="6" customFormat="1" x14ac:dyDescent="0.25">
      <c r="A11" t="s">
        <v>26</v>
      </c>
    </row>
    <row r="12" spans="1:9" s="6" customFormat="1" x14ac:dyDescent="0.25">
      <c r="A12" t="s">
        <v>27</v>
      </c>
    </row>
    <row r="13" spans="1:9" s="6" customFormat="1" x14ac:dyDescent="0.25">
      <c r="A13" t="s">
        <v>28</v>
      </c>
    </row>
    <row r="14" spans="1:9" s="6" customFormat="1" x14ac:dyDescent="0.25">
      <c r="A14" t="s">
        <v>29</v>
      </c>
    </row>
    <row r="15" spans="1:9" s="6" customFormat="1" x14ac:dyDescent="0.25">
      <c r="A15" t="s">
        <v>30</v>
      </c>
    </row>
    <row r="17" spans="1:9" x14ac:dyDescent="0.25">
      <c r="A17" s="29" t="s">
        <v>2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 x14ac:dyDescent="0.25">
      <c r="A18" s="31" t="s">
        <v>6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17" t="s">
        <v>3</v>
      </c>
      <c r="B19" s="33"/>
      <c r="C19" s="33"/>
      <c r="D19" s="33"/>
      <c r="E19" s="33"/>
      <c r="F19" s="33"/>
      <c r="G19" s="18"/>
      <c r="H19" s="19">
        <v>289893.99</v>
      </c>
      <c r="I19" s="20"/>
    </row>
    <row r="20" spans="1:9" x14ac:dyDescent="0.25">
      <c r="A20" s="17" t="s">
        <v>4</v>
      </c>
      <c r="B20" s="33"/>
      <c r="C20" s="33"/>
      <c r="D20" s="33"/>
      <c r="E20" s="33"/>
      <c r="F20" s="33"/>
      <c r="G20" s="18"/>
      <c r="H20" s="19">
        <v>277934.75</v>
      </c>
      <c r="I20" s="20"/>
    </row>
    <row r="21" spans="1:9" x14ac:dyDescent="0.25">
      <c r="A21" s="17" t="s">
        <v>15</v>
      </c>
      <c r="B21" s="33"/>
      <c r="C21" s="33"/>
      <c r="D21" s="33"/>
      <c r="E21" s="33"/>
      <c r="F21" s="33"/>
      <c r="G21" s="18"/>
      <c r="H21" s="19">
        <f>SUM(H20-H19)</f>
        <v>-11959.239999999991</v>
      </c>
      <c r="I21" s="20"/>
    </row>
    <row r="22" spans="1:9" x14ac:dyDescent="0.25">
      <c r="A22" s="17" t="s">
        <v>5</v>
      </c>
      <c r="B22" s="33"/>
      <c r="C22" s="33"/>
      <c r="D22" s="33"/>
      <c r="E22" s="33"/>
      <c r="F22" s="33"/>
      <c r="G22" s="18"/>
      <c r="H22" s="19">
        <f>SUM(H20/H19)*100</f>
        <v>95.874616096732467</v>
      </c>
      <c r="I22" s="20"/>
    </row>
    <row r="23" spans="1:9" x14ac:dyDescent="0.25">
      <c r="A23" s="17" t="s">
        <v>111</v>
      </c>
      <c r="B23" s="33"/>
      <c r="C23" s="33"/>
      <c r="D23" s="33"/>
      <c r="E23" s="33"/>
      <c r="F23" s="33"/>
      <c r="G23" s="18"/>
      <c r="H23" s="19">
        <f>SUM(G49)</f>
        <v>301315.31600000005</v>
      </c>
      <c r="I23" s="20"/>
    </row>
    <row r="24" spans="1:9" x14ac:dyDescent="0.25">
      <c r="A24" s="17" t="s">
        <v>98</v>
      </c>
      <c r="B24" s="33"/>
      <c r="C24" s="33"/>
      <c r="D24" s="33"/>
      <c r="E24" s="33"/>
      <c r="F24" s="33"/>
      <c r="G24" s="18"/>
      <c r="H24" s="19">
        <v>100178.42</v>
      </c>
      <c r="I24" s="20"/>
    </row>
    <row r="25" spans="1:9" x14ac:dyDescent="0.25">
      <c r="A25" s="17" t="s">
        <v>99</v>
      </c>
      <c r="B25" s="33"/>
      <c r="C25" s="33"/>
      <c r="D25" s="33"/>
      <c r="E25" s="33"/>
      <c r="F25" s="33"/>
      <c r="G25" s="18"/>
      <c r="H25" s="19">
        <f>SUM(H20+H24-H23)</f>
        <v>76797.853999999934</v>
      </c>
      <c r="I25" s="20"/>
    </row>
    <row r="27" spans="1:9" x14ac:dyDescent="0.25">
      <c r="A27" s="34" t="s">
        <v>7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1" t="s">
        <v>8</v>
      </c>
    </row>
    <row r="30" spans="1:9" ht="35.25" customHeight="1" x14ac:dyDescent="0.25">
      <c r="A30" s="17" t="s">
        <v>10</v>
      </c>
      <c r="B30" s="18"/>
      <c r="C30" s="17" t="s">
        <v>13</v>
      </c>
      <c r="D30" s="18"/>
      <c r="E30" s="17" t="s">
        <v>12</v>
      </c>
      <c r="F30" s="18"/>
      <c r="G30" s="17" t="s">
        <v>11</v>
      </c>
      <c r="H30" s="18"/>
      <c r="I30" s="2" t="s">
        <v>9</v>
      </c>
    </row>
    <row r="31" spans="1:9" x14ac:dyDescent="0.25">
      <c r="A31" s="17" t="s">
        <v>23</v>
      </c>
      <c r="B31" s="18"/>
      <c r="C31" s="17">
        <v>3</v>
      </c>
      <c r="D31" s="18"/>
      <c r="E31" s="17">
        <v>1600</v>
      </c>
      <c r="F31" s="18"/>
      <c r="G31" s="17">
        <f t="shared" ref="G31" si="0">SUM(C31*E31)</f>
        <v>4800</v>
      </c>
      <c r="H31" s="18"/>
      <c r="I31" s="3" t="s">
        <v>100</v>
      </c>
    </row>
    <row r="32" spans="1:9" x14ac:dyDescent="0.25">
      <c r="A32" s="17" t="s">
        <v>23</v>
      </c>
      <c r="B32" s="18"/>
      <c r="C32" s="17">
        <v>9</v>
      </c>
      <c r="D32" s="18"/>
      <c r="E32" s="17">
        <v>1800</v>
      </c>
      <c r="F32" s="18"/>
      <c r="G32" s="17">
        <f t="shared" ref="G32" si="1">SUM(C32*E32)</f>
        <v>16200</v>
      </c>
      <c r="H32" s="18"/>
      <c r="I32" s="3" t="s">
        <v>100</v>
      </c>
    </row>
    <row r="33" spans="1:9" ht="30.75" customHeight="1" x14ac:dyDescent="0.25">
      <c r="A33" s="17" t="s">
        <v>46</v>
      </c>
      <c r="B33" s="18"/>
      <c r="C33" s="17">
        <v>17</v>
      </c>
      <c r="D33" s="18"/>
      <c r="E33" s="17">
        <v>120</v>
      </c>
      <c r="F33" s="18"/>
      <c r="G33" s="17">
        <f t="shared" ref="G33:G46" si="2">SUM(C33*E33)</f>
        <v>2040</v>
      </c>
      <c r="H33" s="18"/>
      <c r="I33" s="3">
        <v>44592</v>
      </c>
    </row>
    <row r="34" spans="1:9" ht="30.75" customHeight="1" x14ac:dyDescent="0.25">
      <c r="A34" s="17" t="s">
        <v>46</v>
      </c>
      <c r="B34" s="18"/>
      <c r="C34" s="17">
        <v>19</v>
      </c>
      <c r="D34" s="18"/>
      <c r="E34" s="17">
        <v>150</v>
      </c>
      <c r="F34" s="18"/>
      <c r="G34" s="17">
        <f t="shared" ref="G34" si="3">SUM(C34*E34)</f>
        <v>2850</v>
      </c>
      <c r="H34" s="18"/>
      <c r="I34" s="3">
        <v>44720</v>
      </c>
    </row>
    <row r="35" spans="1:9" ht="30.75" customHeight="1" x14ac:dyDescent="0.25">
      <c r="A35" s="17" t="s">
        <v>46</v>
      </c>
      <c r="B35" s="18"/>
      <c r="C35" s="17">
        <v>18</v>
      </c>
      <c r="D35" s="18"/>
      <c r="E35" s="17">
        <v>150</v>
      </c>
      <c r="F35" s="18"/>
      <c r="G35" s="17">
        <f t="shared" ref="G35" si="4">SUM(C35*E35)</f>
        <v>2700</v>
      </c>
      <c r="H35" s="18"/>
      <c r="I35" s="3">
        <v>44851</v>
      </c>
    </row>
    <row r="36" spans="1:9" ht="18.75" customHeight="1" x14ac:dyDescent="0.25">
      <c r="A36" s="17" t="s">
        <v>50</v>
      </c>
      <c r="B36" s="18"/>
      <c r="C36" s="17">
        <v>81</v>
      </c>
      <c r="D36" s="18"/>
      <c r="E36" s="17">
        <v>94</v>
      </c>
      <c r="F36" s="18"/>
      <c r="G36" s="17">
        <f t="shared" si="2"/>
        <v>7614</v>
      </c>
      <c r="H36" s="18"/>
      <c r="I36" s="3">
        <v>44923</v>
      </c>
    </row>
    <row r="37" spans="1:9" ht="17.25" customHeight="1" x14ac:dyDescent="0.25">
      <c r="A37" s="17" t="s">
        <v>101</v>
      </c>
      <c r="B37" s="18"/>
      <c r="C37" s="17">
        <v>0.5</v>
      </c>
      <c r="D37" s="18"/>
      <c r="E37" s="17">
        <v>10972.8</v>
      </c>
      <c r="F37" s="18"/>
      <c r="G37" s="17">
        <f t="shared" si="2"/>
        <v>5486.4</v>
      </c>
      <c r="H37" s="18"/>
      <c r="I37" s="3">
        <v>44575</v>
      </c>
    </row>
    <row r="38" spans="1:9" ht="29.25" customHeight="1" x14ac:dyDescent="0.25">
      <c r="A38" s="17" t="s">
        <v>102</v>
      </c>
      <c r="B38" s="18"/>
      <c r="C38" s="17">
        <v>0.5</v>
      </c>
      <c r="D38" s="18"/>
      <c r="E38" s="17">
        <v>6943.2</v>
      </c>
      <c r="F38" s="18"/>
      <c r="G38" s="17">
        <f t="shared" si="2"/>
        <v>3471.6</v>
      </c>
      <c r="H38" s="18"/>
      <c r="I38" s="3">
        <v>44620</v>
      </c>
    </row>
    <row r="39" spans="1:9" ht="15" customHeight="1" x14ac:dyDescent="0.25">
      <c r="A39" s="17" t="s">
        <v>103</v>
      </c>
      <c r="B39" s="18"/>
      <c r="C39" s="17">
        <v>1</v>
      </c>
      <c r="D39" s="18"/>
      <c r="E39" s="17">
        <v>733.2</v>
      </c>
      <c r="F39" s="18"/>
      <c r="G39" s="17">
        <f t="shared" si="2"/>
        <v>733.2</v>
      </c>
      <c r="H39" s="18"/>
      <c r="I39" s="3">
        <v>44655</v>
      </c>
    </row>
    <row r="40" spans="1:9" x14ac:dyDescent="0.25">
      <c r="A40" s="17" t="s">
        <v>107</v>
      </c>
      <c r="B40" s="18"/>
      <c r="C40" s="17">
        <v>56</v>
      </c>
      <c r="D40" s="18"/>
      <c r="E40" s="17">
        <v>2397.02</v>
      </c>
      <c r="F40" s="18"/>
      <c r="G40" s="17">
        <v>134233.20000000001</v>
      </c>
      <c r="H40" s="18"/>
      <c r="I40" s="3">
        <v>44742</v>
      </c>
    </row>
    <row r="41" spans="1:9" ht="28.5" customHeight="1" x14ac:dyDescent="0.25">
      <c r="A41" s="17" t="s">
        <v>108</v>
      </c>
      <c r="B41" s="18"/>
      <c r="C41" s="17">
        <v>1</v>
      </c>
      <c r="D41" s="18"/>
      <c r="E41" s="17">
        <v>4070</v>
      </c>
      <c r="F41" s="18"/>
      <c r="G41" s="17">
        <f t="shared" si="2"/>
        <v>4070</v>
      </c>
      <c r="H41" s="18"/>
      <c r="I41" s="3">
        <v>44728</v>
      </c>
    </row>
    <row r="42" spans="1:9" x14ac:dyDescent="0.25">
      <c r="A42" s="17" t="s">
        <v>109</v>
      </c>
      <c r="B42" s="18"/>
      <c r="C42" s="17">
        <v>346</v>
      </c>
      <c r="D42" s="18"/>
      <c r="E42" s="17">
        <v>9489</v>
      </c>
      <c r="F42" s="18"/>
      <c r="G42" s="17">
        <v>3283.2</v>
      </c>
      <c r="H42" s="18"/>
      <c r="I42" s="3">
        <v>44770</v>
      </c>
    </row>
    <row r="43" spans="1:9" x14ac:dyDescent="0.25">
      <c r="A43" s="17" t="s">
        <v>110</v>
      </c>
      <c r="B43" s="18"/>
      <c r="C43" s="17">
        <v>1</v>
      </c>
      <c r="D43" s="18"/>
      <c r="E43" s="17">
        <v>4538.3999999999996</v>
      </c>
      <c r="F43" s="18"/>
      <c r="G43" s="17">
        <f t="shared" si="2"/>
        <v>4538.3999999999996</v>
      </c>
      <c r="H43" s="18"/>
      <c r="I43" s="3">
        <v>44789</v>
      </c>
    </row>
    <row r="44" spans="1:9" ht="30" customHeight="1" x14ac:dyDescent="0.25">
      <c r="A44" s="17" t="s">
        <v>112</v>
      </c>
      <c r="B44" s="18"/>
      <c r="C44" s="17">
        <v>1</v>
      </c>
      <c r="D44" s="18"/>
      <c r="E44" s="17">
        <v>17600</v>
      </c>
      <c r="F44" s="18"/>
      <c r="G44" s="17">
        <f t="shared" si="2"/>
        <v>17600</v>
      </c>
      <c r="H44" s="18"/>
      <c r="I44" s="3">
        <v>44827</v>
      </c>
    </row>
    <row r="45" spans="1:9" x14ac:dyDescent="0.25">
      <c r="A45" s="17" t="s">
        <v>113</v>
      </c>
      <c r="B45" s="18"/>
      <c r="C45" s="17">
        <v>1</v>
      </c>
      <c r="D45" s="18"/>
      <c r="E45" s="17">
        <v>17600</v>
      </c>
      <c r="F45" s="18"/>
      <c r="G45" s="17">
        <f t="shared" si="2"/>
        <v>17600</v>
      </c>
      <c r="H45" s="18"/>
      <c r="I45" s="3">
        <v>44827</v>
      </c>
    </row>
    <row r="46" spans="1:9" x14ac:dyDescent="0.25">
      <c r="A46" s="17" t="s">
        <v>114</v>
      </c>
      <c r="B46" s="18"/>
      <c r="C46" s="17">
        <v>0.5</v>
      </c>
      <c r="D46" s="18"/>
      <c r="E46" s="17">
        <v>2798.4</v>
      </c>
      <c r="F46" s="18"/>
      <c r="G46" s="17">
        <f t="shared" si="2"/>
        <v>1399.2</v>
      </c>
      <c r="H46" s="18"/>
      <c r="I46" s="3">
        <v>44923</v>
      </c>
    </row>
    <row r="47" spans="1:9" x14ac:dyDescent="0.25">
      <c r="A47" s="17" t="s">
        <v>104</v>
      </c>
      <c r="B47" s="18"/>
      <c r="C47" s="23" t="s">
        <v>105</v>
      </c>
      <c r="D47" s="24"/>
      <c r="E47" s="21">
        <v>4.43</v>
      </c>
      <c r="F47" s="22"/>
      <c r="G47" s="19">
        <f>SUM(E47*1295.6*7)</f>
        <v>40176.55599999999</v>
      </c>
      <c r="H47" s="20"/>
      <c r="I47" s="4">
        <v>2022</v>
      </c>
    </row>
    <row r="48" spans="1:9" x14ac:dyDescent="0.25">
      <c r="A48" s="17" t="s">
        <v>106</v>
      </c>
      <c r="B48" s="18"/>
      <c r="C48" s="23" t="s">
        <v>105</v>
      </c>
      <c r="D48" s="24"/>
      <c r="E48" s="21">
        <v>5.0199999999999996</v>
      </c>
      <c r="F48" s="22"/>
      <c r="G48" s="17">
        <f>SUM(E48*1295.6*5)</f>
        <v>32519.559999999998</v>
      </c>
      <c r="H48" s="18"/>
      <c r="I48" s="4">
        <v>2022</v>
      </c>
    </row>
    <row r="49" spans="1:9" x14ac:dyDescent="0.25">
      <c r="A49" s="17" t="s">
        <v>14</v>
      </c>
      <c r="B49" s="18"/>
      <c r="C49" s="17"/>
      <c r="D49" s="18"/>
      <c r="E49" s="17"/>
      <c r="F49" s="18"/>
      <c r="G49" s="19">
        <f>SUM(G31:H48)</f>
        <v>301315.31600000005</v>
      </c>
      <c r="H49" s="20"/>
      <c r="I49" s="4"/>
    </row>
    <row r="50" spans="1:9" x14ac:dyDescent="0.25">
      <c r="G50" s="5"/>
      <c r="H50" s="5"/>
    </row>
    <row r="51" spans="1:9" x14ac:dyDescent="0.25">
      <c r="B51" t="s">
        <v>95</v>
      </c>
      <c r="C51" t="s">
        <v>96</v>
      </c>
    </row>
    <row r="52" spans="1:9" x14ac:dyDescent="0.25">
      <c r="B52" t="s">
        <v>115</v>
      </c>
    </row>
    <row r="54" spans="1:9" x14ac:dyDescent="0.25">
      <c r="B54" t="s">
        <v>16</v>
      </c>
      <c r="C54" t="s">
        <v>17</v>
      </c>
    </row>
    <row r="55" spans="1:9" x14ac:dyDescent="0.25">
      <c r="B55" t="s">
        <v>115</v>
      </c>
    </row>
    <row r="57" spans="1:9" x14ac:dyDescent="0.25">
      <c r="B57" t="s">
        <v>18</v>
      </c>
      <c r="C57" t="s">
        <v>19</v>
      </c>
    </row>
    <row r="58" spans="1:9" x14ac:dyDescent="0.25">
      <c r="B58" t="s">
        <v>20</v>
      </c>
    </row>
  </sheetData>
  <mergeCells count="100">
    <mergeCell ref="A48:B48"/>
    <mergeCell ref="C48:D48"/>
    <mergeCell ref="E48:F48"/>
    <mergeCell ref="G48:H48"/>
    <mergeCell ref="A43:B43"/>
    <mergeCell ref="C43:D43"/>
    <mergeCell ref="E43:F43"/>
    <mergeCell ref="G43:H43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0:B40"/>
    <mergeCell ref="C40:D40"/>
    <mergeCell ref="E40:F40"/>
    <mergeCell ref="G40:H40"/>
    <mergeCell ref="A32:B32"/>
    <mergeCell ref="C32:D32"/>
    <mergeCell ref="E32:F32"/>
    <mergeCell ref="G32:H32"/>
    <mergeCell ref="A33:B33"/>
    <mergeCell ref="C33:D33"/>
    <mergeCell ref="E33:F33"/>
    <mergeCell ref="G33:H33"/>
    <mergeCell ref="A37:B37"/>
    <mergeCell ref="C37:D37"/>
    <mergeCell ref="E37:F37"/>
    <mergeCell ref="G37:H37"/>
    <mergeCell ref="A38:B38"/>
    <mergeCell ref="C38:D38"/>
    <mergeCell ref="E38:F38"/>
    <mergeCell ref="G38:H38"/>
    <mergeCell ref="A36:B36"/>
    <mergeCell ref="C36:D36"/>
    <mergeCell ref="E36:F36"/>
    <mergeCell ref="G36:H36"/>
    <mergeCell ref="A19:G19"/>
    <mergeCell ref="A21:G21"/>
    <mergeCell ref="A22:G22"/>
    <mergeCell ref="A27:I27"/>
    <mergeCell ref="A42:B42"/>
    <mergeCell ref="C42:D42"/>
    <mergeCell ref="E42:F42"/>
    <mergeCell ref="G42:H42"/>
    <mergeCell ref="A41:B41"/>
    <mergeCell ref="C41:D41"/>
    <mergeCell ref="E41:F41"/>
    <mergeCell ref="G41:H41"/>
    <mergeCell ref="A39:B39"/>
    <mergeCell ref="C39:D39"/>
    <mergeCell ref="E39:F39"/>
    <mergeCell ref="G39:H39"/>
    <mergeCell ref="A35:B35"/>
    <mergeCell ref="C35:D35"/>
    <mergeCell ref="E35:F35"/>
    <mergeCell ref="G35:H35"/>
    <mergeCell ref="A49:B49"/>
    <mergeCell ref="C49:D49"/>
    <mergeCell ref="E49:F49"/>
    <mergeCell ref="G49:H49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31:B31"/>
    <mergeCell ref="C31:D31"/>
    <mergeCell ref="E31:F31"/>
    <mergeCell ref="G31:H31"/>
    <mergeCell ref="A30:B30"/>
    <mergeCell ref="C30:D30"/>
    <mergeCell ref="E30:F30"/>
    <mergeCell ref="G30:H30"/>
    <mergeCell ref="A34:B34"/>
    <mergeCell ref="C34:D34"/>
    <mergeCell ref="E34:F34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" sqref="C1:C34"/>
    </sheetView>
  </sheetViews>
  <sheetFormatPr defaultRowHeight="15" x14ac:dyDescent="0.25"/>
  <cols>
    <col min="1" max="1" width="4" customWidth="1"/>
    <col min="2" max="2" width="39.42578125" customWidth="1"/>
  </cols>
  <sheetData>
    <row r="1" spans="1:6" ht="15.75" thickBot="1" x14ac:dyDescent="0.3">
      <c r="A1" s="7" t="s">
        <v>31</v>
      </c>
      <c r="B1" s="8" t="s">
        <v>32</v>
      </c>
      <c r="C1" s="9">
        <v>1600</v>
      </c>
      <c r="D1" s="9" t="s">
        <v>33</v>
      </c>
      <c r="E1" s="9">
        <v>1600</v>
      </c>
      <c r="F1" s="10" t="s">
        <v>34</v>
      </c>
    </row>
    <row r="2" spans="1:6" ht="15.75" thickBot="1" x14ac:dyDescent="0.3">
      <c r="A2" s="7" t="s">
        <v>31</v>
      </c>
      <c r="B2" s="8" t="s">
        <v>32</v>
      </c>
      <c r="C2" s="9">
        <v>1600</v>
      </c>
      <c r="D2" s="9" t="s">
        <v>33</v>
      </c>
      <c r="E2" s="9">
        <v>1600</v>
      </c>
      <c r="F2" s="10" t="s">
        <v>35</v>
      </c>
    </row>
    <row r="3" spans="1:6" ht="15.75" thickBot="1" x14ac:dyDescent="0.3">
      <c r="A3" s="7" t="s">
        <v>31</v>
      </c>
      <c r="B3" s="8" t="s">
        <v>32</v>
      </c>
      <c r="C3" s="9">
        <v>1600</v>
      </c>
      <c r="D3" s="9" t="s">
        <v>33</v>
      </c>
      <c r="E3" s="9">
        <v>1600</v>
      </c>
      <c r="F3" s="10" t="s">
        <v>36</v>
      </c>
    </row>
    <row r="4" spans="1:6" ht="15.75" thickBot="1" x14ac:dyDescent="0.3">
      <c r="A4" s="7" t="s">
        <v>31</v>
      </c>
      <c r="B4" s="8" t="s">
        <v>32</v>
      </c>
      <c r="C4" s="9">
        <v>1600</v>
      </c>
      <c r="D4" s="9" t="s">
        <v>33</v>
      </c>
      <c r="E4" s="9">
        <v>1600</v>
      </c>
      <c r="F4" s="10" t="s">
        <v>37</v>
      </c>
    </row>
    <row r="5" spans="1:6" ht="15.75" thickBot="1" x14ac:dyDescent="0.3">
      <c r="A5" s="7" t="s">
        <v>31</v>
      </c>
      <c r="B5" s="8" t="s">
        <v>32</v>
      </c>
      <c r="C5" s="9">
        <v>1600</v>
      </c>
      <c r="D5" s="9" t="s">
        <v>33</v>
      </c>
      <c r="E5" s="9">
        <v>1600</v>
      </c>
      <c r="F5" s="10" t="s">
        <v>38</v>
      </c>
    </row>
    <row r="6" spans="1:6" ht="15.75" thickBot="1" x14ac:dyDescent="0.3">
      <c r="A6" s="7" t="s">
        <v>31</v>
      </c>
      <c r="B6" s="8" t="s">
        <v>32</v>
      </c>
      <c r="C6" s="9">
        <v>1600</v>
      </c>
      <c r="D6" s="9" t="s">
        <v>33</v>
      </c>
      <c r="E6" s="9">
        <v>1600</v>
      </c>
      <c r="F6" s="10" t="s">
        <v>39</v>
      </c>
    </row>
    <row r="7" spans="1:6" ht="15.75" thickBot="1" x14ac:dyDescent="0.3">
      <c r="A7" s="7" t="s">
        <v>31</v>
      </c>
      <c r="B7" s="8" t="s">
        <v>32</v>
      </c>
      <c r="C7" s="9">
        <v>1600</v>
      </c>
      <c r="D7" s="9" t="s">
        <v>33</v>
      </c>
      <c r="E7" s="9">
        <v>1600</v>
      </c>
      <c r="F7" s="10" t="s">
        <v>40</v>
      </c>
    </row>
    <row r="8" spans="1:6" ht="15.75" thickBot="1" x14ac:dyDescent="0.3">
      <c r="A8" s="11" t="s">
        <v>31</v>
      </c>
      <c r="B8" s="12" t="s">
        <v>32</v>
      </c>
      <c r="C8" s="13">
        <v>1600</v>
      </c>
      <c r="D8" s="13" t="s">
        <v>33</v>
      </c>
      <c r="E8" s="13">
        <v>1600</v>
      </c>
      <c r="F8" s="14" t="s">
        <v>41</v>
      </c>
    </row>
    <row r="9" spans="1:6" ht="15.75" thickBot="1" x14ac:dyDescent="0.3">
      <c r="A9" s="11" t="s">
        <v>31</v>
      </c>
      <c r="B9" s="12" t="s">
        <v>32</v>
      </c>
      <c r="C9" s="13">
        <v>1600</v>
      </c>
      <c r="D9" s="13" t="s">
        <v>33</v>
      </c>
      <c r="E9" s="13">
        <v>1600</v>
      </c>
      <c r="F9" s="14" t="s">
        <v>42</v>
      </c>
    </row>
    <row r="10" spans="1:6" ht="15.75" thickBot="1" x14ac:dyDescent="0.3">
      <c r="A10" s="11" t="s">
        <v>31</v>
      </c>
      <c r="B10" s="12" t="s">
        <v>32</v>
      </c>
      <c r="C10" s="13">
        <v>1600</v>
      </c>
      <c r="D10" s="13" t="s">
        <v>33</v>
      </c>
      <c r="E10" s="13">
        <v>1600</v>
      </c>
      <c r="F10" s="14" t="s">
        <v>43</v>
      </c>
    </row>
    <row r="11" spans="1:6" ht="15.75" thickBot="1" x14ac:dyDescent="0.3">
      <c r="A11" s="11" t="s">
        <v>31</v>
      </c>
      <c r="B11" s="12" t="s">
        <v>32</v>
      </c>
      <c r="C11" s="13">
        <v>1600</v>
      </c>
      <c r="D11" s="13" t="s">
        <v>33</v>
      </c>
      <c r="E11" s="13">
        <v>1600</v>
      </c>
      <c r="F11" s="15" t="s">
        <v>44</v>
      </c>
    </row>
    <row r="12" spans="1:6" ht="15.75" thickBot="1" x14ac:dyDescent="0.3">
      <c r="A12" s="11" t="s">
        <v>31</v>
      </c>
      <c r="B12" s="12" t="s">
        <v>32</v>
      </c>
      <c r="C12" s="13">
        <v>1600</v>
      </c>
      <c r="D12" s="13" t="s">
        <v>33</v>
      </c>
      <c r="E12" s="13">
        <v>1600</v>
      </c>
      <c r="F12" s="15" t="s">
        <v>45</v>
      </c>
    </row>
    <row r="13" spans="1:6" ht="15.75" thickBot="1" x14ac:dyDescent="0.3">
      <c r="A13" s="7" t="s">
        <v>31</v>
      </c>
      <c r="B13" s="8" t="s">
        <v>46</v>
      </c>
      <c r="C13" s="9">
        <v>2040</v>
      </c>
      <c r="D13" s="9">
        <v>17</v>
      </c>
      <c r="E13" s="9">
        <v>120</v>
      </c>
      <c r="F13" s="16" t="s">
        <v>37</v>
      </c>
    </row>
    <row r="14" spans="1:6" ht="15.75" thickBot="1" x14ac:dyDescent="0.3">
      <c r="A14" s="7" t="s">
        <v>31</v>
      </c>
      <c r="B14" s="8" t="s">
        <v>47</v>
      </c>
      <c r="C14" s="9">
        <v>1080</v>
      </c>
      <c r="D14" s="9">
        <v>18</v>
      </c>
      <c r="E14" s="9">
        <v>60</v>
      </c>
      <c r="F14" s="16" t="s">
        <v>37</v>
      </c>
    </row>
    <row r="15" spans="1:6" ht="15.75" thickBot="1" x14ac:dyDescent="0.3">
      <c r="A15" s="7" t="s">
        <v>31</v>
      </c>
      <c r="B15" s="8" t="s">
        <v>46</v>
      </c>
      <c r="C15" s="9">
        <v>1320</v>
      </c>
      <c r="D15" s="9">
        <v>11</v>
      </c>
      <c r="E15" s="9">
        <v>120</v>
      </c>
      <c r="F15" s="16">
        <v>44466</v>
      </c>
    </row>
    <row r="16" spans="1:6" ht="15.75" thickBot="1" x14ac:dyDescent="0.3">
      <c r="A16" s="7" t="s">
        <v>31</v>
      </c>
      <c r="B16" s="8" t="s">
        <v>46</v>
      </c>
      <c r="C16" s="9">
        <v>600</v>
      </c>
      <c r="D16" s="9" t="s">
        <v>48</v>
      </c>
      <c r="E16" s="9">
        <v>120</v>
      </c>
      <c r="F16" s="16" t="s">
        <v>49</v>
      </c>
    </row>
    <row r="17" spans="1:6" ht="15.75" thickBot="1" x14ac:dyDescent="0.3">
      <c r="A17" s="7" t="s">
        <v>31</v>
      </c>
      <c r="B17" s="8" t="s">
        <v>47</v>
      </c>
      <c r="C17" s="9">
        <v>300</v>
      </c>
      <c r="D17" s="9" t="s">
        <v>48</v>
      </c>
      <c r="E17" s="9">
        <v>60</v>
      </c>
      <c r="F17" s="16" t="s">
        <v>49</v>
      </c>
    </row>
    <row r="18" spans="1:6" ht="15.75" thickBot="1" x14ac:dyDescent="0.3">
      <c r="A18" s="7" t="s">
        <v>31</v>
      </c>
      <c r="B18" s="12" t="s">
        <v>50</v>
      </c>
      <c r="C18" s="13">
        <v>7614</v>
      </c>
      <c r="D18" s="13" t="s">
        <v>51</v>
      </c>
      <c r="E18" s="13">
        <v>94</v>
      </c>
      <c r="F18" s="15" t="s">
        <v>52</v>
      </c>
    </row>
    <row r="19" spans="1:6" ht="15.75" thickBot="1" x14ac:dyDescent="0.3">
      <c r="A19" s="7" t="s">
        <v>31</v>
      </c>
      <c r="B19" s="12" t="s">
        <v>53</v>
      </c>
      <c r="C19" s="13">
        <v>2388</v>
      </c>
      <c r="D19" s="13" t="s">
        <v>54</v>
      </c>
      <c r="E19" s="13">
        <v>2388</v>
      </c>
      <c r="F19" s="15" t="s">
        <v>55</v>
      </c>
    </row>
    <row r="20" spans="1:6" ht="15.75" thickBot="1" x14ac:dyDescent="0.3">
      <c r="A20" s="7" t="s">
        <v>31</v>
      </c>
      <c r="B20" s="8" t="s">
        <v>56</v>
      </c>
      <c r="C20" s="9">
        <v>3200</v>
      </c>
      <c r="D20" s="9">
        <v>1600</v>
      </c>
      <c r="E20" s="9" t="s">
        <v>57</v>
      </c>
      <c r="F20" s="16" t="s">
        <v>58</v>
      </c>
    </row>
    <row r="21" spans="1:6" ht="15.75" thickBot="1" x14ac:dyDescent="0.3">
      <c r="A21" s="7" t="s">
        <v>59</v>
      </c>
      <c r="B21" s="8" t="s">
        <v>60</v>
      </c>
      <c r="C21" s="9">
        <v>3278</v>
      </c>
      <c r="D21" s="9" t="s">
        <v>61</v>
      </c>
      <c r="E21" s="9">
        <v>327.8</v>
      </c>
      <c r="F21" s="10" t="s">
        <v>62</v>
      </c>
    </row>
    <row r="22" spans="1:6" ht="15.75" thickBot="1" x14ac:dyDescent="0.3">
      <c r="A22" s="7" t="s">
        <v>31</v>
      </c>
      <c r="B22" s="8" t="s">
        <v>63</v>
      </c>
      <c r="C22" s="9">
        <v>2683.49</v>
      </c>
      <c r="D22" s="9" t="s">
        <v>64</v>
      </c>
      <c r="E22" s="9">
        <v>894.5</v>
      </c>
      <c r="F22" s="10" t="s">
        <v>65</v>
      </c>
    </row>
    <row r="23" spans="1:6" ht="15.75" thickBot="1" x14ac:dyDescent="0.3">
      <c r="A23" s="7" t="s">
        <v>31</v>
      </c>
      <c r="B23" s="8" t="s">
        <v>66</v>
      </c>
      <c r="C23" s="9" t="s">
        <v>67</v>
      </c>
      <c r="D23" s="9" t="s">
        <v>68</v>
      </c>
      <c r="E23" s="9">
        <v>1614.54</v>
      </c>
      <c r="F23" s="10" t="s">
        <v>69</v>
      </c>
    </row>
    <row r="24" spans="1:6" ht="15.75" thickBot="1" x14ac:dyDescent="0.3">
      <c r="A24" s="7" t="s">
        <v>31</v>
      </c>
      <c r="B24" s="8" t="s">
        <v>70</v>
      </c>
      <c r="C24" s="9">
        <v>10970</v>
      </c>
      <c r="D24" s="9" t="s">
        <v>71</v>
      </c>
      <c r="E24" s="9">
        <v>783.6</v>
      </c>
      <c r="F24" s="10" t="s">
        <v>72</v>
      </c>
    </row>
    <row r="25" spans="1:6" ht="15.75" thickBot="1" x14ac:dyDescent="0.3">
      <c r="A25" s="7" t="s">
        <v>31</v>
      </c>
      <c r="B25" s="8" t="s">
        <v>73</v>
      </c>
      <c r="C25" s="9">
        <v>1661.05</v>
      </c>
      <c r="D25" s="9" t="s">
        <v>74</v>
      </c>
      <c r="E25" s="9">
        <v>1661.05</v>
      </c>
      <c r="F25" s="10" t="s">
        <v>75</v>
      </c>
    </row>
    <row r="26" spans="1:6" ht="15.75" thickBot="1" x14ac:dyDescent="0.3">
      <c r="A26" s="7" t="s">
        <v>31</v>
      </c>
      <c r="B26" s="8" t="s">
        <v>76</v>
      </c>
      <c r="C26" s="9">
        <v>492</v>
      </c>
      <c r="D26" s="9" t="s">
        <v>77</v>
      </c>
      <c r="E26" s="9">
        <v>51.8</v>
      </c>
      <c r="F26" s="10" t="s">
        <v>78</v>
      </c>
    </row>
    <row r="27" spans="1:6" ht="15.75" thickBot="1" x14ac:dyDescent="0.3">
      <c r="A27" s="7" t="s">
        <v>59</v>
      </c>
      <c r="B27" s="8" t="s">
        <v>79</v>
      </c>
      <c r="C27" s="9">
        <v>80164</v>
      </c>
      <c r="D27" s="9" t="s">
        <v>80</v>
      </c>
      <c r="E27" s="9">
        <v>80164</v>
      </c>
      <c r="F27" s="16" t="s">
        <v>42</v>
      </c>
    </row>
    <row r="28" spans="1:6" ht="15.75" thickBot="1" x14ac:dyDescent="0.3">
      <c r="A28" s="11" t="s">
        <v>81</v>
      </c>
      <c r="B28" s="12" t="s">
        <v>82</v>
      </c>
      <c r="C28" s="13">
        <v>82215</v>
      </c>
      <c r="D28" s="13" t="s">
        <v>80</v>
      </c>
      <c r="E28" s="13">
        <v>82215</v>
      </c>
      <c r="F28" s="14" t="s">
        <v>42</v>
      </c>
    </row>
    <row r="29" spans="1:6" ht="15.75" thickBot="1" x14ac:dyDescent="0.3">
      <c r="A29" s="11" t="s">
        <v>81</v>
      </c>
      <c r="B29" s="12" t="s">
        <v>83</v>
      </c>
      <c r="C29" s="13">
        <v>79855</v>
      </c>
      <c r="D29" s="13" t="s">
        <v>80</v>
      </c>
      <c r="E29" s="13">
        <v>79855</v>
      </c>
      <c r="F29" s="14" t="s">
        <v>42</v>
      </c>
    </row>
    <row r="30" spans="1:6" ht="15.75" thickBot="1" x14ac:dyDescent="0.3">
      <c r="A30" s="11" t="s">
        <v>81</v>
      </c>
      <c r="B30" s="12" t="s">
        <v>84</v>
      </c>
      <c r="C30" s="13">
        <v>4182</v>
      </c>
      <c r="D30" s="13" t="s">
        <v>74</v>
      </c>
      <c r="E30" s="13">
        <v>4182</v>
      </c>
      <c r="F30" s="14" t="s">
        <v>85</v>
      </c>
    </row>
    <row r="31" spans="1:6" ht="15.75" thickBot="1" x14ac:dyDescent="0.3">
      <c r="A31" s="11" t="s">
        <v>81</v>
      </c>
      <c r="B31" s="12" t="s">
        <v>60</v>
      </c>
      <c r="C31" s="13">
        <v>3278</v>
      </c>
      <c r="D31" s="13" t="s">
        <v>86</v>
      </c>
      <c r="E31" s="13">
        <v>327.8</v>
      </c>
      <c r="F31" s="14" t="s">
        <v>87</v>
      </c>
    </row>
    <row r="32" spans="1:6" ht="15.75" thickBot="1" x14ac:dyDescent="0.3">
      <c r="A32" s="11" t="s">
        <v>81</v>
      </c>
      <c r="B32" s="12" t="s">
        <v>88</v>
      </c>
      <c r="C32" s="13">
        <v>45083</v>
      </c>
      <c r="D32" s="13" t="s">
        <v>89</v>
      </c>
      <c r="E32" s="13">
        <v>1352.49</v>
      </c>
      <c r="F32" s="14" t="s">
        <v>90</v>
      </c>
    </row>
    <row r="33" spans="1:6" ht="15.75" thickBot="1" x14ac:dyDescent="0.3">
      <c r="A33" s="11" t="s">
        <v>31</v>
      </c>
      <c r="B33" s="12" t="s">
        <v>91</v>
      </c>
      <c r="C33" s="13">
        <v>4041</v>
      </c>
      <c r="D33" s="13" t="s">
        <v>57</v>
      </c>
      <c r="E33" s="13">
        <v>2020.5</v>
      </c>
      <c r="F33" s="14" t="s">
        <v>92</v>
      </c>
    </row>
    <row r="34" spans="1:6" ht="15.75" thickBot="1" x14ac:dyDescent="0.3">
      <c r="A34" s="11" t="s">
        <v>31</v>
      </c>
      <c r="B34" s="12" t="s">
        <v>93</v>
      </c>
      <c r="C34" s="13">
        <v>4192.37</v>
      </c>
      <c r="D34" s="13" t="s">
        <v>57</v>
      </c>
      <c r="E34" s="13" t="s">
        <v>94</v>
      </c>
      <c r="F34" s="14" t="s">
        <v>85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2023-02-01T11:44:48Z</dcterms:modified>
</cp:coreProperties>
</file>